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Расходы" sheetId="1" r:id="rId1"/>
    <sheet name="Доходы и расшифровка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<sst xmlns="http://schemas.openxmlformats.org/spreadsheetml/2006/main" count="114" uniqueCount="95">
  <si>
    <t>№№п.п</t>
  </si>
  <si>
    <t>Статьи расходов</t>
  </si>
  <si>
    <t>Оплата потребленной  злектроэнергии</t>
  </si>
  <si>
    <t>Оплата в КС на реконструкцию ВЛ-10 в массиве</t>
  </si>
  <si>
    <t>Восход.</t>
  </si>
  <si>
    <t>Ремонт  дорог</t>
  </si>
  <si>
    <t>Расходы на освещение центральных дорог, правления</t>
  </si>
  <si>
    <t>сторожки и текущий ремонт уличного освещения.</t>
  </si>
  <si>
    <t>Проведение мелиорационных работ(чистка канав,</t>
  </si>
  <si>
    <t>замена сточных труб).</t>
  </si>
  <si>
    <t>Вывоз мусора,чистка дорог от снега</t>
  </si>
  <si>
    <t>Земельный налог</t>
  </si>
  <si>
    <t>Ремонт, приобретение материалов, оплата работ за</t>
  </si>
  <si>
    <t>счет коммерческих поступлений.</t>
  </si>
  <si>
    <t>Доля СНТ "Кировец-3"  по насосной станции</t>
  </si>
  <si>
    <t>Выполнение предписания госпожнадзора</t>
  </si>
  <si>
    <t>Работа с молодежью. Спортивный сектор.</t>
  </si>
  <si>
    <t>Затраты на содержание правления в.т.ч:</t>
  </si>
  <si>
    <t>Содержание наемных работников</t>
  </si>
  <si>
    <t>Расходы на выплату компенсаций и замещений.</t>
  </si>
  <si>
    <t>Расходы на содержание сайта СНТ</t>
  </si>
  <si>
    <t>Налоги с платных услуг</t>
  </si>
  <si>
    <t>Банковское обслуживание</t>
  </si>
  <si>
    <t>РАСХОДЫ ПРАВЛЕНИЯ ХОЗЯЙСТВЕННОГО НАЗНАЧЕНИЯ</t>
  </si>
  <si>
    <t>Ремонт и приобретение оргтехники, заправка</t>
  </si>
  <si>
    <t>Расходы на содержание юридического сопровожде-</t>
  </si>
  <si>
    <t>Расходы на мобильную связь</t>
  </si>
  <si>
    <t>Приобретение дров для сторожки</t>
  </si>
  <si>
    <t>Непредвиденные расходы</t>
  </si>
  <si>
    <t>ИТОГО РАСХОДОВ:</t>
  </si>
  <si>
    <t>Доходы</t>
  </si>
  <si>
    <t>Членский взнос</t>
  </si>
  <si>
    <t>ЕЦВ</t>
  </si>
  <si>
    <t>Задолженность</t>
  </si>
  <si>
    <t>Индивид.водопроводы</t>
  </si>
  <si>
    <t>Остаток на р/с и в кассе</t>
  </si>
  <si>
    <t>с участка</t>
  </si>
  <si>
    <t>Членский взнос с участка</t>
  </si>
  <si>
    <t>Содержание правления</t>
  </si>
  <si>
    <t>Налоги с ФОТ</t>
  </si>
  <si>
    <t>Охрана</t>
  </si>
  <si>
    <t>Расходы на хозяйственные нужды</t>
  </si>
  <si>
    <t>Поощрение председателя СНТ, членов правления, ревизионной комиссии</t>
  </si>
  <si>
    <t>Расходы на заработную плату:</t>
  </si>
  <si>
    <t>Земельный налог (с земель общего пользования)</t>
  </si>
  <si>
    <t>ЕЦВ с 600м.кв</t>
  </si>
  <si>
    <t>руб.</t>
  </si>
  <si>
    <t>кол-во уч.</t>
  </si>
  <si>
    <t>картриджей, канцелярские товары.</t>
  </si>
  <si>
    <t>Обрезка деревьев под линией электропередач</t>
  </si>
  <si>
    <t>Статья расходов</t>
  </si>
  <si>
    <t>Сумма</t>
  </si>
  <si>
    <t>Итого:</t>
  </si>
  <si>
    <t>Всего:</t>
  </si>
  <si>
    <t>Расходы на выплату компенсаций и замещений</t>
  </si>
  <si>
    <t xml:space="preserve">уменьшение на долю на р/с на 1 участок </t>
  </si>
  <si>
    <t>Расходы на содержание насосной станции всеми с-ми</t>
  </si>
  <si>
    <t xml:space="preserve">Строительство площадки для сбора мусора </t>
  </si>
  <si>
    <t>Интернет и обслуживание официальных програм</t>
  </si>
  <si>
    <t>Текущий ремонт поливочного и питьевого водопровода</t>
  </si>
  <si>
    <t>в т.ч. Доля СНТ "Кировец-3"  по насосной станции   600000,00</t>
  </si>
  <si>
    <t>Оплата за охрану СНТ</t>
  </si>
  <si>
    <t xml:space="preserve">Работа с молодежью </t>
  </si>
  <si>
    <t>Электроэнергия (в т.ч. Арендаторы и предприниматели)</t>
  </si>
  <si>
    <t>Поступления арендной платы от арендаторов и предпринимателей</t>
  </si>
  <si>
    <t>(приобретение помпы,чистка прудов, пр.)</t>
  </si>
  <si>
    <t>Плата за содержание питьевого водопровода</t>
  </si>
  <si>
    <t>Строительство площадки для сбора мусора при въезде в с-во</t>
  </si>
  <si>
    <t>Ремонт  дорог (_____________________</t>
  </si>
  <si>
    <t>2а</t>
  </si>
  <si>
    <t>Паспорта на эл.сети</t>
  </si>
  <si>
    <t>7а</t>
  </si>
  <si>
    <t>17а</t>
  </si>
  <si>
    <t>Оплата потребления питьевой воды</t>
  </si>
  <si>
    <t>Строительство питьевого водопровода</t>
  </si>
  <si>
    <t>Выполнение предписания госпожнадзора (в т.ч. Приобретение пож.рукава и доделка Грибной ул.)</t>
  </si>
  <si>
    <t>50-летие садоводства</t>
  </si>
  <si>
    <t>ния (подготовка новой редакции Устава)</t>
  </si>
  <si>
    <t>Замена тр-ра КТПН-117 по заключению электротехнадзора</t>
  </si>
  <si>
    <t>2б</t>
  </si>
  <si>
    <t>Устранение потерь з/э в 8 зоне, 11 аллея</t>
  </si>
  <si>
    <t>Подготовка к конференции</t>
  </si>
  <si>
    <t xml:space="preserve">Аренда помещения                 </t>
  </si>
  <si>
    <t>Питьевой водопровод</t>
  </si>
  <si>
    <t>Обрезка деревьев</t>
  </si>
  <si>
    <t xml:space="preserve">Смета на 2019 год  </t>
  </si>
  <si>
    <t>Итого ЕЦВ на 1 уч. S 600 м2</t>
  </si>
  <si>
    <t>Утверждена общим собранием 08 декабря 2018</t>
  </si>
  <si>
    <t xml:space="preserve">Финансово-экономическое обоснование расчета ЕЦВ и членских взносов на 2019 год </t>
  </si>
  <si>
    <r>
      <t>01.01.18 по 31.05.18 с</t>
    </r>
    <r>
      <rPr>
        <b/>
        <sz val="11"/>
        <color indexed="8"/>
        <rFont val="Calibri"/>
        <family val="2"/>
      </rPr>
      <t xml:space="preserve"> 1 кв.м.</t>
    </r>
  </si>
  <si>
    <r>
      <t xml:space="preserve">01.06.18 по 31.07.18 </t>
    </r>
    <r>
      <rPr>
        <b/>
        <sz val="11"/>
        <color indexed="8"/>
        <rFont val="Calibri"/>
        <family val="2"/>
      </rPr>
      <t>с 1 кв. м.</t>
    </r>
  </si>
  <si>
    <r>
      <t xml:space="preserve">01.08.18 по 31.12.18 </t>
    </r>
    <r>
      <rPr>
        <b/>
        <sz val="11"/>
        <color indexed="8"/>
        <rFont val="Calibri"/>
        <family val="2"/>
      </rPr>
      <t>с 1 кв. м.</t>
    </r>
  </si>
  <si>
    <t xml:space="preserve">с 1 участка </t>
  </si>
  <si>
    <t>с 1 участка S 600 м2</t>
  </si>
  <si>
    <t>Методика расчета утверждена общим собранием 08 декабря 2018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</si>
</sst>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3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33" fillId="0" borderId="13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2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33" fillId="0" borderId="10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0" xfId="0" applyAlignment="1">
      <alignment wrapText="1"/>
    </xf>
    <xf numFmtId="4" fontId="33" fillId="33" borderId="14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20" fillId="0" borderId="10" xfId="0" applyFont="1" applyBorder="1" applyAlignment="1">
      <alignment/>
    </xf>
    <xf numFmtId="3" fontId="0" fillId="0" borderId="0" xfId="0" applyNumberFormat="1" applyAlignment="1">
      <alignment/>
    </xf>
    <xf numFmtId="4" fontId="3" fillId="0" borderId="25" xfId="52" applyNumberFormat="1" applyFont="1" applyBorder="1" applyAlignment="1">
      <alignment horizontal="right" vertical="top" wrapText="1"/>
      <protection/>
    </xf>
    <xf numFmtId="4" fontId="42" fillId="0" borderId="13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0" fillId="0" borderId="20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4" fontId="20" fillId="0" borderId="0" xfId="0" applyNumberFormat="1" applyFont="1" applyFill="1" applyAlignment="1">
      <alignment wrapText="1"/>
    </xf>
    <xf numFmtId="0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2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4" fillId="0" borderId="18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45" fillId="0" borderId="0" xfId="0" applyFont="1" applyAlignment="1">
      <alignment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оды и расшифров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G52" sqref="G52"/>
    </sheetView>
  </sheetViews>
  <sheetFormatPr defaultColWidth="9.140625" defaultRowHeight="15"/>
  <cols>
    <col min="1" max="1" width="13.421875" style="4" customWidth="1"/>
    <col min="2" max="5" width="9.140625" style="4" customWidth="1"/>
    <col min="6" max="6" width="30.57421875" style="4" customWidth="1"/>
    <col min="7" max="7" width="31.57421875" style="71" customWidth="1"/>
    <col min="8" max="8" width="6.7109375" style="4" customWidth="1"/>
    <col min="9" max="9" width="12.421875" style="4" bestFit="1" customWidth="1"/>
    <col min="10" max="16384" width="9.140625" style="4" customWidth="1"/>
  </cols>
  <sheetData>
    <row r="1" spans="1:7" ht="54" customHeight="1">
      <c r="A1" s="82" t="s">
        <v>85</v>
      </c>
      <c r="B1" s="83"/>
      <c r="C1" s="83"/>
      <c r="D1" s="83"/>
      <c r="E1" s="83"/>
      <c r="F1" s="83"/>
      <c r="G1" s="62" t="s">
        <v>87</v>
      </c>
    </row>
    <row r="2" spans="1:7" ht="15">
      <c r="A2" s="47" t="s">
        <v>0</v>
      </c>
      <c r="B2" s="48"/>
      <c r="C2" s="48" t="s">
        <v>1</v>
      </c>
      <c r="D2" s="48"/>
      <c r="E2" s="48"/>
      <c r="F2" s="48"/>
      <c r="G2" s="63">
        <v>2019</v>
      </c>
    </row>
    <row r="3" spans="1:9" ht="15">
      <c r="A3" s="49">
        <v>1</v>
      </c>
      <c r="B3" s="50" t="s">
        <v>2</v>
      </c>
      <c r="C3" s="50"/>
      <c r="D3" s="50"/>
      <c r="E3" s="50"/>
      <c r="F3" s="50"/>
      <c r="G3" s="64">
        <v>11500000</v>
      </c>
      <c r="I3" s="51"/>
    </row>
    <row r="4" spans="1:9" ht="15" customHeight="1">
      <c r="A4" s="47">
        <v>2</v>
      </c>
      <c r="B4" s="73" t="s">
        <v>70</v>
      </c>
      <c r="C4" s="74"/>
      <c r="D4" s="74"/>
      <c r="E4" s="74"/>
      <c r="F4" s="75"/>
      <c r="G4" s="64">
        <v>125000</v>
      </c>
      <c r="I4" s="46"/>
    </row>
    <row r="5" spans="1:9" ht="16.5" customHeight="1">
      <c r="A5" s="47" t="s">
        <v>69</v>
      </c>
      <c r="B5" s="73" t="s">
        <v>78</v>
      </c>
      <c r="C5" s="74"/>
      <c r="D5" s="74"/>
      <c r="E5" s="74"/>
      <c r="F5" s="75"/>
      <c r="G5" s="65">
        <v>210000</v>
      </c>
      <c r="I5" s="46"/>
    </row>
    <row r="6" spans="1:9" ht="16.5" customHeight="1">
      <c r="A6" s="47" t="s">
        <v>79</v>
      </c>
      <c r="B6" s="73" t="s">
        <v>80</v>
      </c>
      <c r="C6" s="74"/>
      <c r="D6" s="74"/>
      <c r="E6" s="74"/>
      <c r="F6" s="75"/>
      <c r="G6" s="65">
        <v>160000</v>
      </c>
      <c r="I6" s="46"/>
    </row>
    <row r="7" spans="1:7" ht="15">
      <c r="A7" s="47">
        <v>3</v>
      </c>
      <c r="B7" s="48" t="s">
        <v>49</v>
      </c>
      <c r="C7" s="48"/>
      <c r="D7" s="48"/>
      <c r="E7" s="48"/>
      <c r="F7" s="48"/>
      <c r="G7" s="65">
        <v>200000</v>
      </c>
    </row>
    <row r="8" spans="1:7" ht="15">
      <c r="A8" s="52">
        <v>4</v>
      </c>
      <c r="B8" s="53" t="s">
        <v>3</v>
      </c>
      <c r="C8" s="53"/>
      <c r="D8" s="53"/>
      <c r="E8" s="53"/>
      <c r="F8" s="53"/>
      <c r="G8" s="65"/>
    </row>
    <row r="9" spans="1:7" ht="15">
      <c r="A9" s="49"/>
      <c r="B9" s="50" t="s">
        <v>4</v>
      </c>
      <c r="C9" s="50"/>
      <c r="D9" s="50"/>
      <c r="E9" s="50"/>
      <c r="F9" s="50"/>
      <c r="G9" s="66">
        <v>300000</v>
      </c>
    </row>
    <row r="10" spans="1:7" ht="30.75" customHeight="1">
      <c r="A10" s="47">
        <v>5</v>
      </c>
      <c r="B10" s="73" t="s">
        <v>68</v>
      </c>
      <c r="C10" s="74"/>
      <c r="D10" s="74"/>
      <c r="E10" s="74"/>
      <c r="F10" s="75"/>
      <c r="G10" s="65">
        <v>540000</v>
      </c>
    </row>
    <row r="11" spans="1:7" ht="15">
      <c r="A11" s="52">
        <v>6</v>
      </c>
      <c r="B11" s="53" t="s">
        <v>6</v>
      </c>
      <c r="C11" s="53"/>
      <c r="D11" s="53"/>
      <c r="E11" s="53"/>
      <c r="F11" s="53"/>
      <c r="G11" s="65"/>
    </row>
    <row r="12" spans="1:7" ht="15">
      <c r="A12" s="49"/>
      <c r="B12" s="50" t="s">
        <v>7</v>
      </c>
      <c r="C12" s="50"/>
      <c r="D12" s="50"/>
      <c r="E12" s="50"/>
      <c r="F12" s="50"/>
      <c r="G12" s="66">
        <v>300000</v>
      </c>
    </row>
    <row r="13" spans="1:7" ht="15">
      <c r="A13" s="52">
        <v>7</v>
      </c>
      <c r="B13" s="53" t="s">
        <v>73</v>
      </c>
      <c r="C13" s="53"/>
      <c r="D13" s="53"/>
      <c r="E13" s="53"/>
      <c r="F13" s="53"/>
      <c r="G13" s="65">
        <v>220000</v>
      </c>
    </row>
    <row r="14" spans="1:7" ht="29.25" customHeight="1">
      <c r="A14" s="52" t="s">
        <v>71</v>
      </c>
      <c r="B14" s="73" t="s">
        <v>74</v>
      </c>
      <c r="C14" s="74"/>
      <c r="D14" s="74"/>
      <c r="E14" s="74"/>
      <c r="F14" s="75"/>
      <c r="G14" s="65">
        <v>7520000</v>
      </c>
    </row>
    <row r="15" spans="1:7" ht="15">
      <c r="A15" s="52">
        <v>8</v>
      </c>
      <c r="B15" s="53" t="s">
        <v>8</v>
      </c>
      <c r="C15" s="53"/>
      <c r="D15" s="53"/>
      <c r="E15" s="53"/>
      <c r="F15" s="53"/>
      <c r="G15" s="65"/>
    </row>
    <row r="16" spans="1:7" ht="15">
      <c r="A16" s="49"/>
      <c r="B16" s="50" t="s">
        <v>9</v>
      </c>
      <c r="C16" s="50"/>
      <c r="D16" s="50"/>
      <c r="E16" s="50"/>
      <c r="F16" s="50"/>
      <c r="G16" s="66">
        <v>480000</v>
      </c>
    </row>
    <row r="17" spans="1:7" ht="15">
      <c r="A17" s="47">
        <v>9</v>
      </c>
      <c r="B17" s="48" t="s">
        <v>10</v>
      </c>
      <c r="C17" s="48"/>
      <c r="D17" s="48"/>
      <c r="E17" s="48"/>
      <c r="F17" s="48"/>
      <c r="G17" s="64">
        <v>3300000</v>
      </c>
    </row>
    <row r="18" spans="1:7" ht="15">
      <c r="A18" s="47">
        <v>10</v>
      </c>
      <c r="B18" s="48" t="s">
        <v>61</v>
      </c>
      <c r="C18" s="48"/>
      <c r="D18" s="48"/>
      <c r="E18" s="48"/>
      <c r="F18" s="48"/>
      <c r="G18" s="64">
        <v>2350000</v>
      </c>
    </row>
    <row r="19" spans="1:7" ht="15">
      <c r="A19" s="47">
        <v>11</v>
      </c>
      <c r="B19" s="48" t="s">
        <v>11</v>
      </c>
      <c r="C19" s="48"/>
      <c r="D19" s="48"/>
      <c r="E19" s="48"/>
      <c r="F19" s="48"/>
      <c r="G19" s="65">
        <v>960000</v>
      </c>
    </row>
    <row r="20" spans="1:7" ht="15">
      <c r="A20" s="52">
        <v>12</v>
      </c>
      <c r="B20" s="53" t="s">
        <v>12</v>
      </c>
      <c r="C20" s="53"/>
      <c r="D20" s="53"/>
      <c r="E20" s="53"/>
      <c r="F20" s="53"/>
      <c r="G20" s="65"/>
    </row>
    <row r="21" spans="1:7" ht="15.75" customHeight="1">
      <c r="A21" s="49"/>
      <c r="B21" s="50" t="s">
        <v>13</v>
      </c>
      <c r="C21" s="50"/>
      <c r="D21" s="50"/>
      <c r="E21" s="50"/>
      <c r="F21" s="50"/>
      <c r="G21" s="66">
        <v>2400000</v>
      </c>
    </row>
    <row r="22" spans="1:7" ht="15">
      <c r="A22" s="47">
        <v>13</v>
      </c>
      <c r="B22" s="48" t="s">
        <v>67</v>
      </c>
      <c r="C22" s="48"/>
      <c r="D22" s="48"/>
      <c r="E22" s="48"/>
      <c r="F22" s="48"/>
      <c r="G22" s="64">
        <v>1000000</v>
      </c>
    </row>
    <row r="23" spans="1:7" ht="30" customHeight="1">
      <c r="A23" s="52">
        <v>14</v>
      </c>
      <c r="B23" s="73" t="s">
        <v>59</v>
      </c>
      <c r="C23" s="74"/>
      <c r="D23" s="74"/>
      <c r="E23" s="74"/>
      <c r="F23" s="75"/>
      <c r="G23" s="64">
        <v>300000</v>
      </c>
    </row>
    <row r="24" spans="1:7" ht="15">
      <c r="A24" s="47">
        <v>15</v>
      </c>
      <c r="B24" s="54" t="s">
        <v>56</v>
      </c>
      <c r="C24" s="48"/>
      <c r="D24" s="48"/>
      <c r="E24" s="48"/>
      <c r="F24" s="48"/>
      <c r="G24" s="64">
        <v>2000000</v>
      </c>
    </row>
    <row r="25" spans="1:7" ht="15">
      <c r="A25" s="47"/>
      <c r="B25" s="48" t="s">
        <v>60</v>
      </c>
      <c r="C25" s="48"/>
      <c r="D25" s="48"/>
      <c r="E25" s="48"/>
      <c r="F25" s="48"/>
      <c r="G25" s="67"/>
    </row>
    <row r="26" spans="1:7" ht="15">
      <c r="A26" s="52">
        <v>16</v>
      </c>
      <c r="B26" s="76" t="s">
        <v>75</v>
      </c>
      <c r="C26" s="77"/>
      <c r="D26" s="77"/>
      <c r="E26" s="77"/>
      <c r="F26" s="78"/>
      <c r="G26" s="65"/>
    </row>
    <row r="27" spans="1:7" ht="15">
      <c r="A27" s="49"/>
      <c r="B27" s="79"/>
      <c r="C27" s="80"/>
      <c r="D27" s="80"/>
      <c r="E27" s="80"/>
      <c r="F27" s="81"/>
      <c r="G27" s="66">
        <v>400000</v>
      </c>
    </row>
    <row r="28" spans="1:7" ht="15">
      <c r="A28" s="47">
        <v>17</v>
      </c>
      <c r="B28" s="48" t="s">
        <v>16</v>
      </c>
      <c r="C28" s="48"/>
      <c r="D28" s="48"/>
      <c r="E28" s="48"/>
      <c r="F28" s="48"/>
      <c r="G28" s="65">
        <v>180000</v>
      </c>
    </row>
    <row r="29" spans="1:7" ht="15">
      <c r="A29" s="52" t="s">
        <v>72</v>
      </c>
      <c r="B29" s="73" t="s">
        <v>76</v>
      </c>
      <c r="C29" s="74"/>
      <c r="D29" s="74"/>
      <c r="E29" s="74"/>
      <c r="F29" s="75"/>
      <c r="G29" s="65">
        <v>200000</v>
      </c>
    </row>
    <row r="30" spans="1:7" ht="15">
      <c r="A30" s="52">
        <v>18</v>
      </c>
      <c r="B30" s="53" t="s">
        <v>43</v>
      </c>
      <c r="C30" s="53"/>
      <c r="D30" s="53"/>
      <c r="E30" s="53"/>
      <c r="F30" s="53"/>
      <c r="G30" s="65"/>
    </row>
    <row r="31" spans="1:7" ht="15">
      <c r="A31" s="55"/>
      <c r="B31" s="56" t="s">
        <v>17</v>
      </c>
      <c r="C31" s="56"/>
      <c r="D31" s="56"/>
      <c r="E31" s="56"/>
      <c r="F31" s="56"/>
      <c r="G31" s="68"/>
    </row>
    <row r="32" spans="1:7" ht="30" customHeight="1">
      <c r="A32" s="55"/>
      <c r="B32" s="84" t="s">
        <v>42</v>
      </c>
      <c r="C32" s="85"/>
      <c r="D32" s="85"/>
      <c r="E32" s="85"/>
      <c r="F32" s="86"/>
      <c r="G32" s="68"/>
    </row>
    <row r="33" spans="1:7" ht="15">
      <c r="A33" s="55"/>
      <c r="B33" s="56"/>
      <c r="C33" s="56"/>
      <c r="D33" s="56"/>
      <c r="E33" s="56"/>
      <c r="F33" s="57">
        <v>1455000</v>
      </c>
      <c r="G33" s="68">
        <v>3700000</v>
      </c>
    </row>
    <row r="34" spans="1:7" ht="15">
      <c r="A34" s="49"/>
      <c r="B34" s="50" t="s">
        <v>18</v>
      </c>
      <c r="C34" s="50"/>
      <c r="D34" s="50"/>
      <c r="E34" s="50"/>
      <c r="F34" s="58">
        <v>2245000</v>
      </c>
      <c r="G34" s="66"/>
    </row>
    <row r="35" spans="1:7" ht="15">
      <c r="A35" s="47">
        <v>19</v>
      </c>
      <c r="B35" s="48" t="s">
        <v>54</v>
      </c>
      <c r="C35" s="48"/>
      <c r="D35" s="48"/>
      <c r="E35" s="48"/>
      <c r="F35" s="48"/>
      <c r="G35" s="66">
        <v>250000</v>
      </c>
    </row>
    <row r="36" spans="1:7" ht="15">
      <c r="A36" s="47">
        <v>20</v>
      </c>
      <c r="B36" s="48" t="s">
        <v>20</v>
      </c>
      <c r="C36" s="48"/>
      <c r="D36" s="48"/>
      <c r="E36" s="48"/>
      <c r="F36" s="48"/>
      <c r="G36" s="64">
        <v>50000</v>
      </c>
    </row>
    <row r="37" spans="1:7" ht="15" customHeight="1">
      <c r="A37" s="47">
        <v>21</v>
      </c>
      <c r="B37" s="48" t="s">
        <v>39</v>
      </c>
      <c r="C37" s="48"/>
      <c r="D37" s="48"/>
      <c r="E37" s="48"/>
      <c r="F37" s="48"/>
      <c r="G37" s="64">
        <v>1200000</v>
      </c>
    </row>
    <row r="38" spans="1:7" ht="15">
      <c r="A38" s="47">
        <v>22</v>
      </c>
      <c r="B38" s="48" t="s">
        <v>21</v>
      </c>
      <c r="C38" s="48"/>
      <c r="D38" s="48"/>
      <c r="E38" s="48"/>
      <c r="F38" s="48"/>
      <c r="G38" s="64">
        <v>120000</v>
      </c>
    </row>
    <row r="39" spans="1:7" ht="15">
      <c r="A39" s="47">
        <v>23</v>
      </c>
      <c r="B39" s="48" t="s">
        <v>22</v>
      </c>
      <c r="C39" s="48"/>
      <c r="D39" s="48"/>
      <c r="E39" s="48"/>
      <c r="F39" s="48"/>
      <c r="G39" s="65">
        <v>100000</v>
      </c>
    </row>
    <row r="40" spans="1:7" ht="15">
      <c r="A40" s="52">
        <v>24</v>
      </c>
      <c r="B40" s="53" t="s">
        <v>23</v>
      </c>
      <c r="C40" s="53"/>
      <c r="D40" s="53"/>
      <c r="E40" s="53"/>
      <c r="F40" s="53"/>
      <c r="G40" s="65">
        <v>700000</v>
      </c>
    </row>
    <row r="41" spans="1:7" ht="15.75" customHeight="1">
      <c r="A41" s="55"/>
      <c r="B41" s="73" t="s">
        <v>81</v>
      </c>
      <c r="C41" s="74"/>
      <c r="D41" s="74"/>
      <c r="E41" s="74"/>
      <c r="F41" s="39">
        <v>50000</v>
      </c>
      <c r="G41" s="68"/>
    </row>
    <row r="42" spans="1:7" ht="27.75" customHeight="1">
      <c r="A42" s="55"/>
      <c r="B42" s="73" t="s">
        <v>58</v>
      </c>
      <c r="C42" s="74"/>
      <c r="D42" s="74"/>
      <c r="E42" s="74"/>
      <c r="F42" s="39">
        <v>170000</v>
      </c>
      <c r="G42" s="68"/>
    </row>
    <row r="43" spans="1:7" ht="15">
      <c r="A43" s="55"/>
      <c r="B43" s="59" t="s">
        <v>24</v>
      </c>
      <c r="C43" s="53"/>
      <c r="D43" s="53"/>
      <c r="E43" s="53"/>
      <c r="F43" s="60"/>
      <c r="G43" s="68"/>
    </row>
    <row r="44" spans="1:7" ht="15">
      <c r="A44" s="55"/>
      <c r="B44" s="61" t="s">
        <v>48</v>
      </c>
      <c r="C44" s="50"/>
      <c r="D44" s="50"/>
      <c r="E44" s="50"/>
      <c r="F44" s="38">
        <v>150000</v>
      </c>
      <c r="G44" s="68"/>
    </row>
    <row r="45" spans="1:7" ht="15">
      <c r="A45" s="55"/>
      <c r="B45" s="59" t="s">
        <v>25</v>
      </c>
      <c r="C45" s="53"/>
      <c r="D45" s="53"/>
      <c r="E45" s="53"/>
      <c r="F45" s="60"/>
      <c r="G45" s="68"/>
    </row>
    <row r="46" spans="1:7" ht="15">
      <c r="A46" s="55"/>
      <c r="B46" s="61" t="s">
        <v>77</v>
      </c>
      <c r="C46" s="50"/>
      <c r="D46" s="50"/>
      <c r="E46" s="50"/>
      <c r="F46" s="38">
        <v>100000</v>
      </c>
      <c r="G46" s="68"/>
    </row>
    <row r="47" spans="1:7" ht="15">
      <c r="A47" s="55"/>
      <c r="B47" s="61" t="s">
        <v>26</v>
      </c>
      <c r="C47" s="50"/>
      <c r="D47" s="50"/>
      <c r="E47" s="50"/>
      <c r="F47" s="38">
        <v>50000</v>
      </c>
      <c r="G47" s="68"/>
    </row>
    <row r="48" spans="1:7" ht="15" customHeight="1">
      <c r="A48" s="55"/>
      <c r="B48" s="54" t="s">
        <v>27</v>
      </c>
      <c r="C48" s="48"/>
      <c r="D48" s="48"/>
      <c r="E48" s="48"/>
      <c r="F48" s="39">
        <v>15000</v>
      </c>
      <c r="G48" s="68"/>
    </row>
    <row r="49" spans="1:7" ht="15">
      <c r="A49" s="55"/>
      <c r="B49" s="54" t="s">
        <v>28</v>
      </c>
      <c r="C49" s="48"/>
      <c r="D49" s="48"/>
      <c r="E49" s="48"/>
      <c r="F49" s="39">
        <v>30000</v>
      </c>
      <c r="G49" s="68"/>
    </row>
    <row r="50" spans="1:7" ht="15">
      <c r="A50" s="55"/>
      <c r="B50" s="56" t="s">
        <v>82</v>
      </c>
      <c r="C50" s="56"/>
      <c r="D50" s="56"/>
      <c r="E50" s="56"/>
      <c r="F50" s="45">
        <v>135000</v>
      </c>
      <c r="G50" s="66"/>
    </row>
    <row r="51" spans="1:7" ht="15">
      <c r="A51" s="47"/>
      <c r="B51" s="48" t="s">
        <v>29</v>
      </c>
      <c r="C51" s="48"/>
      <c r="D51" s="48"/>
      <c r="E51" s="48"/>
      <c r="F51" s="48"/>
      <c r="G51" s="69">
        <f>SUM(G3:G50)</f>
        <v>40765000</v>
      </c>
    </row>
    <row r="52" ht="15">
      <c r="G52" s="70"/>
    </row>
  </sheetData>
  <sheetProtection/>
  <mergeCells count="12">
    <mergeCell ref="A1:F1"/>
    <mergeCell ref="B23:F23"/>
    <mergeCell ref="B32:F32"/>
    <mergeCell ref="B41:E41"/>
    <mergeCell ref="B42:E42"/>
    <mergeCell ref="B10:F10"/>
    <mergeCell ref="B4:F4"/>
    <mergeCell ref="B14:F14"/>
    <mergeCell ref="B5:F5"/>
    <mergeCell ref="B6:F6"/>
    <mergeCell ref="B29:F29"/>
    <mergeCell ref="B26:F27"/>
  </mergeCells>
  <printOptions verticalCentered="1"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31">
      <selection activeCell="K7" sqref="K7"/>
    </sheetView>
  </sheetViews>
  <sheetFormatPr defaultColWidth="9.140625" defaultRowHeight="15"/>
  <cols>
    <col min="3" max="3" width="26.140625" style="0" customWidth="1"/>
    <col min="4" max="4" width="10.7109375" style="0" customWidth="1"/>
    <col min="5" max="5" width="7.140625" style="0" customWidth="1"/>
    <col min="6" max="6" width="7.8515625" style="0" customWidth="1"/>
    <col min="7" max="7" width="18.00390625" style="0" customWidth="1"/>
    <col min="8" max="8" width="13.28125" style="0" customWidth="1"/>
    <col min="9" max="9" width="12.8515625" style="0" bestFit="1" customWidth="1"/>
    <col min="10" max="10" width="13.140625" style="0" customWidth="1"/>
    <col min="11" max="11" width="12.421875" style="0" bestFit="1" customWidth="1"/>
  </cols>
  <sheetData>
    <row r="1" spans="1:7" ht="20.25" customHeight="1">
      <c r="A1" s="87" t="s">
        <v>88</v>
      </c>
      <c r="B1" s="87"/>
      <c r="C1" s="87"/>
      <c r="D1" s="87"/>
      <c r="E1" s="87"/>
      <c r="F1" s="87"/>
      <c r="G1" s="87"/>
    </row>
    <row r="2" ht="19.5" customHeight="1">
      <c r="A2" t="s">
        <v>94</v>
      </c>
    </row>
    <row r="3" spans="1:7" ht="15">
      <c r="A3" s="72"/>
      <c r="B3" s="72"/>
      <c r="C3" s="72"/>
      <c r="D3" s="72"/>
      <c r="E3" s="72"/>
      <c r="F3" s="72"/>
      <c r="G3" s="72"/>
    </row>
    <row r="4" spans="1:9" ht="15">
      <c r="A4" s="2" t="s">
        <v>30</v>
      </c>
      <c r="I4" s="36"/>
    </row>
    <row r="5" spans="1:8" ht="15">
      <c r="A5" s="23"/>
      <c r="B5" s="7"/>
      <c r="C5" s="7"/>
      <c r="D5" s="5" t="s">
        <v>45</v>
      </c>
      <c r="E5" s="5" t="s">
        <v>46</v>
      </c>
      <c r="F5" s="23" t="s">
        <v>47</v>
      </c>
      <c r="G5" s="5"/>
      <c r="H5" s="1"/>
    </row>
    <row r="6" spans="1:8" ht="15">
      <c r="A6" s="23" t="s">
        <v>31</v>
      </c>
      <c r="B6" s="7"/>
      <c r="C6" s="7" t="s">
        <v>36</v>
      </c>
      <c r="D6" s="5"/>
      <c r="E6" s="40">
        <v>5300</v>
      </c>
      <c r="F6" s="23">
        <v>1800</v>
      </c>
      <c r="G6" s="6">
        <f>E6*F6</f>
        <v>9540000</v>
      </c>
      <c r="H6" s="1"/>
    </row>
    <row r="7" spans="1:9" ht="15">
      <c r="A7" s="20" t="s">
        <v>32</v>
      </c>
      <c r="B7" s="12"/>
      <c r="C7" s="23" t="s">
        <v>89</v>
      </c>
      <c r="D7" s="5">
        <f>E7*600</f>
        <v>6900</v>
      </c>
      <c r="E7" s="5">
        <v>11.5</v>
      </c>
      <c r="F7" s="23">
        <v>1000</v>
      </c>
      <c r="G7" s="6">
        <f>D7*F7</f>
        <v>6900000</v>
      </c>
      <c r="H7" s="31"/>
      <c r="I7" s="42"/>
    </row>
    <row r="8" spans="1:11" ht="15">
      <c r="A8" s="21"/>
      <c r="B8" s="18"/>
      <c r="C8" s="23" t="s">
        <v>90</v>
      </c>
      <c r="D8" s="5">
        <f>E8*600</f>
        <v>7800</v>
      </c>
      <c r="E8" s="5">
        <v>13</v>
      </c>
      <c r="F8" s="23">
        <v>600</v>
      </c>
      <c r="G8" s="6">
        <f>D8*F8</f>
        <v>4680000</v>
      </c>
      <c r="H8" s="1"/>
      <c r="I8" s="42"/>
      <c r="K8" s="1"/>
    </row>
    <row r="9" spans="1:9" ht="15">
      <c r="A9" s="22"/>
      <c r="B9" s="14"/>
      <c r="C9" s="23" t="s">
        <v>91</v>
      </c>
      <c r="D9" s="5">
        <f>E9*600</f>
        <v>9000</v>
      </c>
      <c r="E9" s="5">
        <v>15</v>
      </c>
      <c r="F9" s="23">
        <v>200</v>
      </c>
      <c r="G9" s="6">
        <f>D9*F9</f>
        <v>1800000</v>
      </c>
      <c r="H9" s="1"/>
      <c r="I9" s="42"/>
    </row>
    <row r="10" spans="1:9" ht="15">
      <c r="A10" s="23" t="s">
        <v>33</v>
      </c>
      <c r="B10" s="7"/>
      <c r="C10" s="7"/>
      <c r="D10" s="7"/>
      <c r="E10" s="7"/>
      <c r="F10" s="8"/>
      <c r="G10" s="6">
        <v>3300000</v>
      </c>
      <c r="H10" s="1"/>
      <c r="I10" s="42"/>
    </row>
    <row r="11" spans="1:10" ht="15">
      <c r="A11" s="23" t="s">
        <v>63</v>
      </c>
      <c r="B11" s="7"/>
      <c r="C11" s="7"/>
      <c r="D11" s="7"/>
      <c r="E11" s="7"/>
      <c r="F11" s="7"/>
      <c r="G11" s="6">
        <v>7000000</v>
      </c>
      <c r="H11" s="1"/>
      <c r="I11" s="1"/>
      <c r="J11" s="42"/>
    </row>
    <row r="12" spans="1:8" ht="15">
      <c r="A12" t="s">
        <v>64</v>
      </c>
      <c r="G12" s="16">
        <v>3100000</v>
      </c>
      <c r="H12" s="1"/>
    </row>
    <row r="13" spans="1:8" ht="15">
      <c r="A13" s="23" t="s">
        <v>56</v>
      </c>
      <c r="B13" s="7"/>
      <c r="C13" s="7"/>
      <c r="D13" s="7"/>
      <c r="E13" s="7"/>
      <c r="F13" s="7"/>
      <c r="G13" s="6">
        <v>1400000</v>
      </c>
      <c r="H13" s="1"/>
    </row>
    <row r="14" spans="1:9" ht="15">
      <c r="A14" t="s">
        <v>34</v>
      </c>
      <c r="G14" s="16">
        <v>25000</v>
      </c>
      <c r="H14" s="1"/>
      <c r="I14" s="42"/>
    </row>
    <row r="15" spans="6:9" ht="15">
      <c r="F15" t="s">
        <v>52</v>
      </c>
      <c r="G15" s="43">
        <f>SUM(G6:G14)</f>
        <v>37745000</v>
      </c>
      <c r="H15" s="1"/>
      <c r="I15" s="44"/>
    </row>
    <row r="16" spans="1:8" ht="15">
      <c r="A16" s="23" t="s">
        <v>35</v>
      </c>
      <c r="B16" s="7"/>
      <c r="C16" s="7"/>
      <c r="D16" s="7"/>
      <c r="E16" s="7"/>
      <c r="F16" s="7"/>
      <c r="G16" s="6">
        <v>3020000</v>
      </c>
      <c r="H16" s="1"/>
    </row>
    <row r="17" spans="1:11" ht="15">
      <c r="A17" s="23"/>
      <c r="B17" s="7"/>
      <c r="C17" s="7"/>
      <c r="D17" s="7"/>
      <c r="E17" s="7"/>
      <c r="F17" s="8" t="s">
        <v>53</v>
      </c>
      <c r="G17" s="37">
        <f>SUM(G15:G16)</f>
        <v>40765000</v>
      </c>
      <c r="H17" s="1"/>
      <c r="I17" s="41"/>
      <c r="K17" s="46"/>
    </row>
    <row r="20" ht="15">
      <c r="A20" s="2" t="s">
        <v>37</v>
      </c>
    </row>
    <row r="21" spans="1:8" ht="15">
      <c r="A21" s="23" t="s">
        <v>50</v>
      </c>
      <c r="B21" s="7"/>
      <c r="C21" s="7"/>
      <c r="D21" s="7"/>
      <c r="E21" s="7"/>
      <c r="F21" s="8"/>
      <c r="G21" s="7" t="s">
        <v>51</v>
      </c>
      <c r="H21" s="25" t="s">
        <v>92</v>
      </c>
    </row>
    <row r="22" spans="1:8" ht="15">
      <c r="A22" s="23" t="s">
        <v>18</v>
      </c>
      <c r="B22" s="7"/>
      <c r="C22" s="7"/>
      <c r="D22" s="7"/>
      <c r="E22" s="7"/>
      <c r="F22" s="8"/>
      <c r="G22" s="17">
        <v>2245000</v>
      </c>
      <c r="H22" s="26">
        <f>G22/1800</f>
        <v>1247.2222222222222</v>
      </c>
    </row>
    <row r="23" spans="1:8" ht="15">
      <c r="A23" s="21" t="s">
        <v>38</v>
      </c>
      <c r="B23" s="18"/>
      <c r="C23" s="18"/>
      <c r="D23" s="18"/>
      <c r="E23" s="18"/>
      <c r="F23" s="19"/>
      <c r="G23" s="1">
        <v>1455000</v>
      </c>
      <c r="H23" s="26">
        <f aca="true" t="shared" si="0" ref="H23:H34">G23/1800</f>
        <v>808.3333333333334</v>
      </c>
    </row>
    <row r="24" spans="1:8" ht="15">
      <c r="A24" s="23" t="s">
        <v>19</v>
      </c>
      <c r="B24" s="7"/>
      <c r="C24" s="7"/>
      <c r="D24" s="7"/>
      <c r="E24" s="7"/>
      <c r="F24" s="8"/>
      <c r="G24" s="17">
        <v>250000</v>
      </c>
      <c r="H24" s="26">
        <f t="shared" si="0"/>
        <v>138.88888888888889</v>
      </c>
    </row>
    <row r="25" spans="1:8" ht="15">
      <c r="A25" s="21" t="s">
        <v>39</v>
      </c>
      <c r="B25" s="18"/>
      <c r="C25" s="18"/>
      <c r="D25" s="18"/>
      <c r="E25" s="18"/>
      <c r="F25" s="19"/>
      <c r="G25" s="1">
        <v>1200000</v>
      </c>
      <c r="H25" s="26">
        <f t="shared" si="0"/>
        <v>666.6666666666666</v>
      </c>
    </row>
    <row r="26" spans="1:8" ht="15">
      <c r="A26" s="23" t="s">
        <v>44</v>
      </c>
      <c r="B26" s="7"/>
      <c r="C26" s="7"/>
      <c r="D26" s="7"/>
      <c r="E26" s="7"/>
      <c r="F26" s="8"/>
      <c r="G26" s="17">
        <v>960000</v>
      </c>
      <c r="H26" s="26">
        <f t="shared" si="0"/>
        <v>533.3333333333334</v>
      </c>
    </row>
    <row r="27" spans="1:8" ht="15">
      <c r="A27" s="21" t="s">
        <v>40</v>
      </c>
      <c r="B27" s="18"/>
      <c r="C27" s="18"/>
      <c r="D27" s="18"/>
      <c r="E27" s="18"/>
      <c r="F27" s="19"/>
      <c r="G27" s="1">
        <v>2350000</v>
      </c>
      <c r="H27" s="26">
        <f t="shared" si="0"/>
        <v>1305.5555555555557</v>
      </c>
    </row>
    <row r="28" spans="1:8" ht="15">
      <c r="A28" s="23" t="s">
        <v>6</v>
      </c>
      <c r="B28" s="7"/>
      <c r="C28" s="7"/>
      <c r="D28" s="7"/>
      <c r="E28" s="7"/>
      <c r="F28" s="8"/>
      <c r="G28" s="17">
        <v>300000</v>
      </c>
      <c r="H28" s="26">
        <f t="shared" si="0"/>
        <v>166.66666666666666</v>
      </c>
    </row>
    <row r="29" spans="1:8" ht="15">
      <c r="A29" s="21" t="s">
        <v>66</v>
      </c>
      <c r="B29" s="7"/>
      <c r="C29" s="7"/>
      <c r="D29" s="7"/>
      <c r="E29" s="7"/>
      <c r="F29" s="8"/>
      <c r="G29" s="24">
        <v>220000</v>
      </c>
      <c r="H29" s="26">
        <f t="shared" si="0"/>
        <v>122.22222222222223</v>
      </c>
    </row>
    <row r="30" spans="1:8" ht="15">
      <c r="A30" s="7" t="s">
        <v>21</v>
      </c>
      <c r="B30" s="14"/>
      <c r="C30" s="14"/>
      <c r="D30" s="14"/>
      <c r="E30" s="14"/>
      <c r="F30" s="15"/>
      <c r="G30" s="28">
        <v>120000</v>
      </c>
      <c r="H30" s="26">
        <f t="shared" si="0"/>
        <v>66.66666666666667</v>
      </c>
    </row>
    <row r="31" spans="1:8" ht="15">
      <c r="A31" s="7" t="s">
        <v>22</v>
      </c>
      <c r="B31" s="14"/>
      <c r="C31" s="14"/>
      <c r="D31" s="14"/>
      <c r="E31" s="14"/>
      <c r="F31" s="15"/>
      <c r="G31" s="28">
        <v>100000</v>
      </c>
      <c r="H31" s="26">
        <f t="shared" si="0"/>
        <v>55.55555555555556</v>
      </c>
    </row>
    <row r="32" spans="1:8" ht="15">
      <c r="A32" s="21" t="s">
        <v>41</v>
      </c>
      <c r="B32" s="18"/>
      <c r="C32" s="18"/>
      <c r="D32" s="18"/>
      <c r="E32" s="18"/>
      <c r="F32" s="19"/>
      <c r="G32" s="1">
        <v>700000</v>
      </c>
      <c r="H32" s="26">
        <f t="shared" si="0"/>
        <v>388.8888888888889</v>
      </c>
    </row>
    <row r="33" spans="1:8" ht="15">
      <c r="A33" s="23" t="s">
        <v>20</v>
      </c>
      <c r="B33" s="7"/>
      <c r="C33" s="7"/>
      <c r="D33" s="7"/>
      <c r="E33" s="7"/>
      <c r="F33" s="8"/>
      <c r="G33" s="17">
        <v>50000</v>
      </c>
      <c r="H33" s="26">
        <f t="shared" si="0"/>
        <v>27.77777777777778</v>
      </c>
    </row>
    <row r="34" spans="1:8" ht="15">
      <c r="A34" s="22" t="s">
        <v>76</v>
      </c>
      <c r="B34" s="14"/>
      <c r="C34" s="14"/>
      <c r="D34" s="14"/>
      <c r="E34" s="14"/>
      <c r="F34" s="15"/>
      <c r="G34" s="17">
        <v>200000</v>
      </c>
      <c r="H34" s="26">
        <f t="shared" si="0"/>
        <v>111.11111111111111</v>
      </c>
    </row>
    <row r="35" spans="1:8" ht="15">
      <c r="A35" s="22"/>
      <c r="B35" s="14"/>
      <c r="C35" s="14"/>
      <c r="D35" s="14"/>
      <c r="E35" s="14"/>
      <c r="F35" s="15"/>
      <c r="G35" s="24">
        <f>SUM(G22:G34)</f>
        <v>10150000</v>
      </c>
      <c r="H35" s="34">
        <f>G35/1900</f>
        <v>5342.105263157895</v>
      </c>
    </row>
    <row r="37" ht="15">
      <c r="A37" s="2" t="s">
        <v>32</v>
      </c>
    </row>
    <row r="38" ht="15">
      <c r="A38" s="2"/>
    </row>
    <row r="39" spans="1:10" ht="60">
      <c r="A39" s="20" t="s">
        <v>50</v>
      </c>
      <c r="B39" s="12"/>
      <c r="C39" s="12"/>
      <c r="D39" s="12"/>
      <c r="E39" s="12"/>
      <c r="F39" s="13"/>
      <c r="G39" s="5" t="s">
        <v>51</v>
      </c>
      <c r="H39" s="32" t="s">
        <v>93</v>
      </c>
      <c r="I39" s="32" t="s">
        <v>55</v>
      </c>
      <c r="J39" s="33" t="s">
        <v>86</v>
      </c>
    </row>
    <row r="40" spans="1:10" ht="31.5" customHeight="1">
      <c r="A40" s="88" t="s">
        <v>70</v>
      </c>
      <c r="B40" s="89"/>
      <c r="C40" s="89"/>
      <c r="D40" s="89"/>
      <c r="E40" s="89"/>
      <c r="F40" s="90"/>
      <c r="G40" s="29">
        <v>125000</v>
      </c>
      <c r="H40" s="35">
        <f>G40/1800</f>
        <v>69.44444444444444</v>
      </c>
      <c r="I40" s="11"/>
      <c r="J40" s="11"/>
    </row>
    <row r="41" spans="1:10" ht="15" customHeight="1">
      <c r="A41" s="88" t="s">
        <v>78</v>
      </c>
      <c r="B41" s="89"/>
      <c r="C41" s="89"/>
      <c r="D41" s="89"/>
      <c r="E41" s="89"/>
      <c r="F41" s="90"/>
      <c r="G41" s="29">
        <v>210000</v>
      </c>
      <c r="H41" s="35">
        <f aca="true" t="shared" si="1" ref="H41:H55">G41/1800</f>
        <v>116.66666666666667</v>
      </c>
      <c r="I41" s="9"/>
      <c r="J41" s="9"/>
    </row>
    <row r="42" spans="1:10" ht="15" customHeight="1">
      <c r="A42" s="88" t="s">
        <v>80</v>
      </c>
      <c r="B42" s="89"/>
      <c r="C42" s="89"/>
      <c r="D42" s="89"/>
      <c r="E42" s="89"/>
      <c r="F42" s="90"/>
      <c r="G42" s="29">
        <v>160000</v>
      </c>
      <c r="H42" s="35">
        <f t="shared" si="1"/>
        <v>88.88888888888889</v>
      </c>
      <c r="I42" s="9"/>
      <c r="J42" s="9"/>
    </row>
    <row r="43" spans="1:10" ht="15" customHeight="1">
      <c r="A43" s="88" t="s">
        <v>84</v>
      </c>
      <c r="B43" s="91"/>
      <c r="C43" s="91"/>
      <c r="D43" s="91"/>
      <c r="E43" s="91"/>
      <c r="F43" s="90"/>
      <c r="G43" s="27">
        <v>200000</v>
      </c>
      <c r="H43" s="35">
        <f t="shared" si="1"/>
        <v>111.11111111111111</v>
      </c>
      <c r="I43" s="9"/>
      <c r="J43" s="9"/>
    </row>
    <row r="44" spans="1:10" ht="15">
      <c r="A44" s="23" t="s">
        <v>3</v>
      </c>
      <c r="B44" s="7"/>
      <c r="C44" s="7"/>
      <c r="D44" s="7"/>
      <c r="E44" s="7"/>
      <c r="F44" s="8"/>
      <c r="G44" s="29">
        <v>300000</v>
      </c>
      <c r="H44" s="35">
        <f t="shared" si="1"/>
        <v>166.66666666666666</v>
      </c>
      <c r="I44" s="9"/>
      <c r="J44" s="9"/>
    </row>
    <row r="45" spans="1:10" ht="15">
      <c r="A45" s="21" t="s">
        <v>5</v>
      </c>
      <c r="B45" s="18"/>
      <c r="C45" s="18"/>
      <c r="D45" s="18"/>
      <c r="E45" s="18"/>
      <c r="F45" s="19"/>
      <c r="G45" s="27">
        <v>540000</v>
      </c>
      <c r="H45" s="35">
        <f t="shared" si="1"/>
        <v>300</v>
      </c>
      <c r="I45" s="9"/>
      <c r="J45" s="9"/>
    </row>
    <row r="46" spans="1:10" ht="15">
      <c r="A46" s="20" t="s">
        <v>8</v>
      </c>
      <c r="B46" s="12"/>
      <c r="C46" s="12"/>
      <c r="D46" s="12"/>
      <c r="E46" s="12"/>
      <c r="F46" s="13"/>
      <c r="G46" s="30"/>
      <c r="H46" s="35"/>
      <c r="I46" s="9"/>
      <c r="J46" s="9"/>
    </row>
    <row r="47" spans="1:10" ht="15">
      <c r="A47" s="22" t="s">
        <v>9</v>
      </c>
      <c r="B47" s="14"/>
      <c r="C47" s="14"/>
      <c r="D47" s="14"/>
      <c r="E47" s="14"/>
      <c r="F47" s="15"/>
      <c r="G47" s="28">
        <v>480000</v>
      </c>
      <c r="H47" s="35">
        <f t="shared" si="1"/>
        <v>266.6666666666667</v>
      </c>
      <c r="I47" s="9"/>
      <c r="J47" s="9"/>
    </row>
    <row r="48" spans="1:10" ht="15">
      <c r="A48" s="23" t="s">
        <v>10</v>
      </c>
      <c r="B48" s="7"/>
      <c r="C48" s="7"/>
      <c r="D48" s="7"/>
      <c r="E48" s="7"/>
      <c r="F48" s="8"/>
      <c r="G48" s="29">
        <v>3300000</v>
      </c>
      <c r="H48" s="35">
        <f t="shared" si="1"/>
        <v>1833.3333333333333</v>
      </c>
      <c r="I48" s="9"/>
      <c r="J48" s="9"/>
    </row>
    <row r="49" spans="1:10" ht="15">
      <c r="A49" s="7" t="s">
        <v>57</v>
      </c>
      <c r="B49" s="7"/>
      <c r="C49" s="7"/>
      <c r="D49" s="7"/>
      <c r="E49" s="7"/>
      <c r="F49" s="8"/>
      <c r="G49" s="29">
        <v>1000000</v>
      </c>
      <c r="H49" s="35">
        <f t="shared" si="1"/>
        <v>555.5555555555555</v>
      </c>
      <c r="I49" s="9"/>
      <c r="J49" s="9"/>
    </row>
    <row r="50" spans="1:10" ht="27.75" customHeight="1">
      <c r="A50" s="93" t="s">
        <v>83</v>
      </c>
      <c r="B50" s="94"/>
      <c r="C50" s="94"/>
      <c r="D50" s="94"/>
      <c r="E50" s="94"/>
      <c r="F50" s="95"/>
      <c r="G50" s="30">
        <v>7520000</v>
      </c>
      <c r="H50" s="35">
        <f t="shared" si="1"/>
        <v>4177.777777777777</v>
      </c>
      <c r="I50" s="9"/>
      <c r="J50" s="9"/>
    </row>
    <row r="51" spans="1:10" ht="18.75" customHeight="1">
      <c r="A51" s="88" t="s">
        <v>59</v>
      </c>
      <c r="B51" s="89"/>
      <c r="C51" s="89"/>
      <c r="D51" s="89"/>
      <c r="E51" s="89"/>
      <c r="F51" s="92"/>
      <c r="G51" s="30">
        <v>300000</v>
      </c>
      <c r="H51" s="35">
        <f t="shared" si="1"/>
        <v>166.66666666666666</v>
      </c>
      <c r="I51" s="9"/>
      <c r="J51" s="9"/>
    </row>
    <row r="52" spans="1:10" ht="15">
      <c r="A52" s="23" t="s">
        <v>14</v>
      </c>
      <c r="B52" s="7"/>
      <c r="C52" s="7"/>
      <c r="D52" s="7"/>
      <c r="E52" s="7"/>
      <c r="F52" s="8"/>
      <c r="G52" s="29">
        <v>600000</v>
      </c>
      <c r="H52" s="35">
        <f t="shared" si="1"/>
        <v>333.3333333333333</v>
      </c>
      <c r="I52" s="9"/>
      <c r="J52" s="9"/>
    </row>
    <row r="53" spans="1:10" ht="15">
      <c r="A53" s="20" t="s">
        <v>15</v>
      </c>
      <c r="B53" s="12"/>
      <c r="C53" s="12"/>
      <c r="D53" s="12"/>
      <c r="E53" s="12"/>
      <c r="F53" s="13"/>
      <c r="G53" s="30"/>
      <c r="H53" s="35">
        <f t="shared" si="1"/>
        <v>0</v>
      </c>
      <c r="I53" s="9"/>
      <c r="J53" s="9"/>
    </row>
    <row r="54" spans="1:10" ht="15">
      <c r="A54" s="22" t="s">
        <v>65</v>
      </c>
      <c r="B54" s="14"/>
      <c r="C54" s="14"/>
      <c r="D54" s="14"/>
      <c r="E54" s="14"/>
      <c r="F54" s="15"/>
      <c r="G54" s="28">
        <v>400000</v>
      </c>
      <c r="H54" s="35">
        <f t="shared" si="1"/>
        <v>222.22222222222223</v>
      </c>
      <c r="I54" s="9"/>
      <c r="J54" s="9"/>
    </row>
    <row r="55" spans="1:10" ht="15">
      <c r="A55" s="23" t="s">
        <v>62</v>
      </c>
      <c r="B55" s="7"/>
      <c r="C55" s="7"/>
      <c r="D55" s="7"/>
      <c r="E55" s="7"/>
      <c r="F55" s="8"/>
      <c r="G55" s="17">
        <v>180000</v>
      </c>
      <c r="H55" s="35">
        <f t="shared" si="1"/>
        <v>100</v>
      </c>
      <c r="I55" s="10"/>
      <c r="J55" s="10"/>
    </row>
    <row r="56" spans="1:10" ht="15" customHeight="1">
      <c r="A56" s="22"/>
      <c r="B56" s="14"/>
      <c r="C56" s="14"/>
      <c r="D56" s="14"/>
      <c r="E56" s="14"/>
      <c r="F56" s="15"/>
      <c r="G56" s="28">
        <f>SUM(G40:G55)</f>
        <v>15315000</v>
      </c>
      <c r="H56" s="26">
        <f>SUM(H40:H55)</f>
        <v>8508.333333333332</v>
      </c>
      <c r="I56" s="29">
        <f>3000000/1800</f>
        <v>1666.6666666666667</v>
      </c>
      <c r="J56" s="34">
        <f>H56-I56</f>
        <v>6841.666666666665</v>
      </c>
    </row>
    <row r="57" ht="15">
      <c r="H57" s="3"/>
    </row>
  </sheetData>
  <sheetProtection/>
  <mergeCells count="7">
    <mergeCell ref="A1:G1"/>
    <mergeCell ref="A40:F40"/>
    <mergeCell ref="A43:F43"/>
    <mergeCell ref="A42:F42"/>
    <mergeCell ref="A51:F51"/>
    <mergeCell ref="A50:F50"/>
    <mergeCell ref="A41:F41"/>
  </mergeCells>
  <printOptions/>
  <pageMargins left="0.31496062992125984" right="0.15748031496062992" top="0.35433070866141736" bottom="0.15748031496062992" header="0.31496062992125984" footer="0.3149606299212598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2019-05-07T13:22:32Z</dcterms:modified>
  <cp:category/>
  <cp:version/>
  <cp:contentType/>
  <cp:contentStatus/>
</cp:coreProperties>
</file>